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sotac24-my.sharepoint.com/personal/cfinanciero_asotac24_onmicrosoft_com/Documents/Documentos/INFORMACIÓN PUBLICA  2025/2025 Informacion Pública Asotacgua.com/11. NOVIEMBRE 2025/NUMERAL 7/"/>
    </mc:Choice>
  </mc:AlternateContent>
  <xr:revisionPtr revIDLastSave="152" documentId="8_{17C34210-BF73-4DDE-B7D7-47716373FF41}" xr6:coauthVersionLast="47" xr6:coauthVersionMax="47" xr10:uidLastSave="{1B7C0C50-B825-48AC-8101-E9A476AD2565}"/>
  <bookViews>
    <workbookView xWindow="-120" yWindow="-120" windowWidth="29040" windowHeight="15720" tabRatio="967" firstSheet="7" activeTab="11" xr2:uid="{00000000-000D-0000-FFFF-FFFF00000000}"/>
  </bookViews>
  <sheets>
    <sheet name="EJER FISCAL ENERO 2025" sheetId="10" r:id="rId1"/>
    <sheet name="EJER FISCAL FEBRERO 2025" sheetId="11" r:id="rId2"/>
    <sheet name="EJER FISCAL MARZO 2025" sheetId="14" r:id="rId3"/>
    <sheet name="EJER FISCAL ABRIL 2025" sheetId="15" r:id="rId4"/>
    <sheet name="EJER FISCAL MAYO 2025" sheetId="16" r:id="rId5"/>
    <sheet name="EJER FISCAL JUNIO 2025" sheetId="17" r:id="rId6"/>
    <sheet name="EJER FISCAL JULIO 2025" sheetId="18" r:id="rId7"/>
    <sheet name="EJER FISCAL AGOSTO 2025" sheetId="19" r:id="rId8"/>
    <sheet name="EJER FISCAL SEPT 2025" sheetId="20" r:id="rId9"/>
    <sheet name="EJER FISCAL OCT 2025" sheetId="21" r:id="rId10"/>
    <sheet name="EJER FISCAL NOV 2025" sheetId="22" r:id="rId11"/>
    <sheet name="EJER FISCAL DIC 2025" sheetId="23" r:id="rId12"/>
  </sheets>
  <definedNames>
    <definedName name="_xlnm.Print_Area" localSheetId="3">'EJER FISCAL ABRIL 2025'!$A$3:$S$25</definedName>
    <definedName name="_xlnm.Print_Area" localSheetId="7">'EJER FISCAL AGOSTO 2025'!$A$1:$S$25</definedName>
    <definedName name="_xlnm.Print_Area" localSheetId="11">'EJER FISCAL DIC 2025'!$A$1:$S$25</definedName>
    <definedName name="_xlnm.Print_Area" localSheetId="0">'EJER FISCAL ENERO 2025'!$A$1:$Q$24</definedName>
    <definedName name="_xlnm.Print_Area" localSheetId="1">'EJER FISCAL FEBRERO 2025'!$A$1:$S$24</definedName>
    <definedName name="_xlnm.Print_Area" localSheetId="6">'EJER FISCAL JULIO 2025'!$A$1:$S$25</definedName>
    <definedName name="_xlnm.Print_Area" localSheetId="5">'EJER FISCAL JUNIO 2025'!$A$1:$S$25</definedName>
    <definedName name="_xlnm.Print_Area" localSheetId="2">'EJER FISCAL MARZO 2025'!$A$1:$S$25</definedName>
    <definedName name="_xlnm.Print_Area" localSheetId="4">'EJER FISCAL MAYO 2025'!$A$1:$S$25</definedName>
    <definedName name="_xlnm.Print_Area" localSheetId="10">'EJER FISCAL NOV 2025'!$A$1:$S$25</definedName>
    <definedName name="_xlnm.Print_Area" localSheetId="9">'EJER FISCAL OCT 2025'!$A$1:$S$25</definedName>
    <definedName name="_xlnm.Print_Area" localSheetId="8">'EJER FISCAL SEPT 2025'!$A$1:$S$25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23" l="1"/>
  <c r="J22" i="23"/>
  <c r="H22" i="23"/>
  <c r="F22" i="23"/>
  <c r="L20" i="23"/>
  <c r="P20" i="23" s="1"/>
  <c r="Q20" i="23" s="1"/>
  <c r="L18" i="23"/>
  <c r="L22" i="23" s="1"/>
  <c r="P18" i="23" l="1"/>
  <c r="P22" i="23" l="1"/>
  <c r="Q18" i="23"/>
  <c r="N22" i="22" l="1"/>
  <c r="J22" i="22"/>
  <c r="H22" i="22"/>
  <c r="F22" i="22"/>
  <c r="L20" i="22"/>
  <c r="P20" i="22" s="1"/>
  <c r="Q20" i="22" s="1"/>
  <c r="L18" i="22"/>
  <c r="F20" i="21"/>
  <c r="F18" i="21"/>
  <c r="F20" i="19"/>
  <c r="F18" i="19"/>
  <c r="N22" i="21"/>
  <c r="J22" i="21"/>
  <c r="H22" i="21"/>
  <c r="L20" i="21"/>
  <c r="P20" i="21" s="1"/>
  <c r="Q20" i="21" s="1"/>
  <c r="L18" i="21"/>
  <c r="N22" i="20"/>
  <c r="J22" i="20"/>
  <c r="H22" i="20"/>
  <c r="L22" i="22" l="1"/>
  <c r="P18" i="22"/>
  <c r="L22" i="21"/>
  <c r="P18" i="21"/>
  <c r="F22" i="21"/>
  <c r="P22" i="22" l="1"/>
  <c r="Q18" i="22"/>
  <c r="P22" i="21"/>
  <c r="Q18" i="21"/>
  <c r="N22" i="19" l="1"/>
  <c r="J22" i="19"/>
  <c r="H22" i="19"/>
  <c r="L20" i="19"/>
  <c r="F22" i="19"/>
  <c r="N22" i="18"/>
  <c r="J22" i="18"/>
  <c r="H22" i="18"/>
  <c r="F20" i="18"/>
  <c r="L20" i="18" s="1"/>
  <c r="P20" i="18" s="1"/>
  <c r="Q20" i="18" s="1"/>
  <c r="F18" i="18"/>
  <c r="L18" i="18" s="1"/>
  <c r="Q20" i="10"/>
  <c r="Q18" i="10"/>
  <c r="F20" i="17"/>
  <c r="F18" i="17"/>
  <c r="F20" i="16"/>
  <c r="L20" i="16" s="1"/>
  <c r="P20" i="16" s="1"/>
  <c r="Q20" i="16" s="1"/>
  <c r="F18" i="16"/>
  <c r="L18" i="16" s="1"/>
  <c r="F20" i="15"/>
  <c r="L20" i="15" s="1"/>
  <c r="P20" i="15" s="1"/>
  <c r="Q20" i="15" s="1"/>
  <c r="F18" i="15"/>
  <c r="L18" i="15" s="1"/>
  <c r="F20" i="14"/>
  <c r="L20" i="14" s="1"/>
  <c r="P20" i="14" s="1"/>
  <c r="Q20" i="14" s="1"/>
  <c r="F18" i="14"/>
  <c r="F20" i="11"/>
  <c r="F18" i="11"/>
  <c r="J22" i="17"/>
  <c r="H22" i="17"/>
  <c r="L20" i="17"/>
  <c r="P20" i="17" s="1"/>
  <c r="Q20" i="17" s="1"/>
  <c r="N22" i="17"/>
  <c r="N18" i="16"/>
  <c r="J22" i="16"/>
  <c r="H22" i="16"/>
  <c r="N22" i="16"/>
  <c r="N18" i="15"/>
  <c r="N22" i="15" s="1"/>
  <c r="J22" i="15"/>
  <c r="H22" i="15"/>
  <c r="N18" i="14"/>
  <c r="N22" i="14" s="1"/>
  <c r="J22" i="14"/>
  <c r="H22" i="14"/>
  <c r="N18" i="11"/>
  <c r="P20" i="19" l="1"/>
  <c r="Q20" i="19" s="1"/>
  <c r="F20" i="20"/>
  <c r="L18" i="19"/>
  <c r="F18" i="20" s="1"/>
  <c r="L18" i="20" s="1"/>
  <c r="P18" i="20" s="1"/>
  <c r="Q18" i="20" s="1"/>
  <c r="L22" i="18"/>
  <c r="P18" i="18"/>
  <c r="F22" i="18"/>
  <c r="F22" i="17"/>
  <c r="L18" i="17"/>
  <c r="L22" i="17"/>
  <c r="F22" i="14"/>
  <c r="P18" i="17"/>
  <c r="L22" i="16"/>
  <c r="P18" i="16"/>
  <c r="F22" i="16"/>
  <c r="L22" i="15"/>
  <c r="P18" i="15"/>
  <c r="F22" i="15"/>
  <c r="L18" i="14"/>
  <c r="L20" i="20" l="1"/>
  <c r="F22" i="20"/>
  <c r="L22" i="19"/>
  <c r="P18" i="19"/>
  <c r="P22" i="18"/>
  <c r="Q18" i="18"/>
  <c r="P22" i="17"/>
  <c r="Q18" i="17"/>
  <c r="P22" i="16"/>
  <c r="Q18" i="16"/>
  <c r="P22" i="15"/>
  <c r="Q18" i="15"/>
  <c r="L22" i="14"/>
  <c r="P18" i="14"/>
  <c r="P20" i="20" l="1"/>
  <c r="L22" i="20"/>
  <c r="P22" i="19"/>
  <c r="Q18" i="19"/>
  <c r="Q18" i="14"/>
  <c r="P22" i="14"/>
  <c r="Q20" i="20" l="1"/>
  <c r="P22" i="20"/>
  <c r="N22" i="11"/>
  <c r="J22" i="11"/>
  <c r="L20" i="11"/>
  <c r="L18" i="11"/>
  <c r="H18" i="11"/>
  <c r="H22" i="11" s="1"/>
  <c r="F22" i="11"/>
  <c r="L20" i="10"/>
  <c r="P20" i="10" s="1"/>
  <c r="F18" i="10"/>
  <c r="P20" i="11" l="1"/>
  <c r="Q20" i="11" s="1"/>
  <c r="L22" i="11"/>
  <c r="P18" i="11"/>
  <c r="L18" i="10"/>
  <c r="P18" i="10" s="1"/>
  <c r="P22" i="11" l="1"/>
  <c r="Q18" i="11"/>
  <c r="N22" i="10"/>
  <c r="J22" i="10"/>
  <c r="H22" i="10"/>
  <c r="F22" i="10"/>
  <c r="L22" i="10"/>
  <c r="P22" i="10" l="1"/>
</calcChain>
</file>

<file path=xl/sharedStrings.xml><?xml version="1.0" encoding="utf-8"?>
<sst xmlns="http://schemas.openxmlformats.org/spreadsheetml/2006/main" count="288" uniqueCount="34">
  <si>
    <t>PRESUPUESTO POR PROGRAMAS</t>
  </si>
  <si>
    <t>Cantidades Expresadas en Quetzales</t>
  </si>
  <si>
    <t>DESCRIPCION</t>
  </si>
  <si>
    <t>VIGENTE</t>
  </si>
  <si>
    <t>DEVENGADO</t>
  </si>
  <si>
    <t xml:space="preserve">TOTAL  </t>
  </si>
  <si>
    <t>DESARROLLO DEL DEPORTE FEDERADO</t>
  </si>
  <si>
    <t>ASIGNACIONES GLOBALES</t>
  </si>
  <si>
    <t>APROBADO</t>
  </si>
  <si>
    <t>ACUMULADO</t>
  </si>
  <si>
    <t>%</t>
  </si>
  <si>
    <t>AUMENTO</t>
  </si>
  <si>
    <t>DISMINUCION</t>
  </si>
  <si>
    <t>(Artículo 10, numeral 7 Ley de Acceso a la Información Pública)</t>
  </si>
  <si>
    <t>EJERCICIO FISCAL</t>
  </si>
  <si>
    <t>PROGRAMA</t>
  </si>
  <si>
    <t>MODIFICACIONES</t>
  </si>
  <si>
    <t>DISPONIBLE O</t>
  </si>
  <si>
    <t>PENDIENTE RECIBIR</t>
  </si>
  <si>
    <t>Vigente período de enero a noviembre 2018</t>
  </si>
  <si>
    <t>.</t>
  </si>
  <si>
    <t>DEL 01 DE ENERO A 31 DE DICIEMBRE DE 2025</t>
  </si>
  <si>
    <t>Guatemala, 28 de febrero 2025</t>
  </si>
  <si>
    <t>Guatemala, 31 de enero 2025</t>
  </si>
  <si>
    <t>Guatemala, 31 de mayo 2025</t>
  </si>
  <si>
    <t>Guatemala, 31 de marzo 2025</t>
  </si>
  <si>
    <t>Guatemala, 30 de abril de 2025</t>
  </si>
  <si>
    <t>Guatemala, 30 de junio 2025</t>
  </si>
  <si>
    <t>Guatemala, 31 de julio 2025</t>
  </si>
  <si>
    <t>Guatemala, 31 de agosto 2025</t>
  </si>
  <si>
    <t>Guatemala, 30 de septiembre 2025</t>
  </si>
  <si>
    <t>Guatemala, 31 de octubre 2025</t>
  </si>
  <si>
    <t>Guatemala, 30 de noviembre 2025</t>
  </si>
  <si>
    <t>Guatemala,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</si>
</sst>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top"/>
    </xf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 readingOrder="1"/>
    </xf>
    <xf numFmtId="4" fontId="4" fillId="0" borderId="0" xfId="0" applyNumberFormat="1" applyFont="1" applyAlignment="1">
      <alignment vertical="top" wrapText="1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Continuous" vertical="top"/>
    </xf>
    <xf numFmtId="0" fontId="9" fillId="0" borderId="1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 wrapText="1"/>
    </xf>
    <xf numFmtId="4" fontId="10" fillId="0" borderId="0" xfId="3" applyNumberFormat="1" applyFont="1" applyAlignment="1">
      <alignment horizontal="right" vertical="top" wrapText="1"/>
    </xf>
    <xf numFmtId="43" fontId="10" fillId="0" borderId="0" xfId="1" applyFont="1" applyAlignment="1">
      <alignment horizontal="righ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 readingOrder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43" fontId="10" fillId="0" borderId="0" xfId="0" applyNumberFormat="1" applyFont="1" applyAlignment="1">
      <alignment horizontal="right" vertical="center" wrapText="1"/>
    </xf>
    <xf numFmtId="43" fontId="10" fillId="0" borderId="0" xfId="3" applyNumberFormat="1" applyFont="1" applyAlignment="1">
      <alignment horizontal="right" vertical="center" wrapText="1"/>
    </xf>
    <xf numFmtId="43" fontId="10" fillId="0" borderId="0" xfId="0" applyNumberFormat="1" applyFont="1" applyAlignment="1">
      <alignment horizontal="right" vertical="top" wrapText="1"/>
    </xf>
    <xf numFmtId="43" fontId="10" fillId="0" borderId="0" xfId="3" applyNumberFormat="1" applyFont="1" applyAlignment="1">
      <alignment horizontal="right" vertical="top" wrapText="1"/>
    </xf>
    <xf numFmtId="43" fontId="9" fillId="0" borderId="2" xfId="0" applyNumberFormat="1" applyFont="1" applyBorder="1" applyAlignment="1">
      <alignment horizontal="right" vertical="center" wrapText="1"/>
    </xf>
    <xf numFmtId="43" fontId="0" fillId="0" borderId="0" xfId="0" applyNumberFormat="1" applyAlignment="1">
      <alignment vertical="top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centerContinuous"/>
    </xf>
    <xf numFmtId="9" fontId="10" fillId="0" borderId="0" xfId="2" applyFont="1" applyAlignment="1">
      <alignment horizontal="center" vertical="center" wrapText="1"/>
    </xf>
    <xf numFmtId="43" fontId="10" fillId="0" borderId="0" xfId="1" applyFont="1" applyAlignment="1">
      <alignment horizontal="center" vertical="top" wrapText="1"/>
    </xf>
    <xf numFmtId="43" fontId="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Continuous" vertical="top"/>
    </xf>
    <xf numFmtId="0" fontId="7" fillId="0" borderId="0" xfId="0" applyFont="1" applyAlignment="1">
      <alignment horizontal="centerContinuous" vertical="center" wrapText="1" readingOrder="1"/>
    </xf>
    <xf numFmtId="0" fontId="7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wrapText="1" readingOrder="1"/>
    </xf>
    <xf numFmtId="165" fontId="10" fillId="0" borderId="0" xfId="2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wrapText="1" readingOrder="1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0"/>
  <tableStyles count="1" defaultTableStyle="TableStyleMedium2" defaultPivotStyle="PivotStyleLight16">
    <tableStyle name="Invisible" pivot="0" table="0" count="0" xr9:uid="{74BDC8FC-842C-400F-9488-44D4BE4B038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02952E-1EAE-03BD-EE4E-EF6586378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499707-2C7B-4164-9ADC-6D9AD8272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57DC4A-58B0-4F28-9025-B991E6E61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7A45AF-D956-4686-8B1C-8C0610DF5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19</xdr:col>
      <xdr:colOff>190500</xdr:colOff>
      <xdr:row>49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374F9B-2F68-20CF-136A-8BE61895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829175"/>
          <a:ext cx="9648825" cy="445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2A2249-8CC1-4FBD-9B87-BE6615B86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1DA0A0-6EE0-401F-A32E-224FF0092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C803C5-B90B-4CF4-91AB-ED1F376C9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A2307E-D5B0-445A-84C0-BC2AC659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BD9AEE-81E3-4F5F-B8D9-2803B4EE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D025F0-1947-461A-9B38-5F9229028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6267E-65CE-4421-8848-13AB4FF55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1876425</xdr:colOff>
      <xdr:row>8</xdr:row>
      <xdr:rowOff>76433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E659F-DE7F-4A85-884D-D724E1105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700" cy="16671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"/>
  <sheetViews>
    <sheetView showGridLines="0" workbookViewId="0">
      <selection activeCell="H26" sqref="H26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11773657.3-300000</f>
        <v>11473657.300000001</v>
      </c>
      <c r="G18" s="21"/>
      <c r="H18" s="21"/>
      <c r="I18" s="21"/>
      <c r="J18" s="21"/>
      <c r="K18" s="21"/>
      <c r="L18" s="21">
        <f>F18+H18-J18</f>
        <v>11473657.300000001</v>
      </c>
      <c r="M18" s="21"/>
      <c r="N18" s="21">
        <v>146000.29999999999</v>
      </c>
      <c r="O18" s="21"/>
      <c r="P18" s="22">
        <f>L18-N18</f>
        <v>11327657</v>
      </c>
      <c r="Q18" s="33">
        <f>+P18/L18</f>
        <v>0.98727517336603732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v>300000</v>
      </c>
      <c r="G20" s="21"/>
      <c r="H20" s="21"/>
      <c r="I20" s="21"/>
      <c r="J20" s="21">
        <v>0</v>
      </c>
      <c r="K20" s="21"/>
      <c r="L20" s="21">
        <f>F20+H20-J20</f>
        <v>300000</v>
      </c>
      <c r="M20" s="21"/>
      <c r="N20" s="21"/>
      <c r="O20" s="21"/>
      <c r="P20" s="22">
        <f>L20-N20</f>
        <v>300000</v>
      </c>
      <c r="Q20" s="33">
        <f>+P20/L20</f>
        <v>1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11773657.300000001</v>
      </c>
      <c r="G22" s="35"/>
      <c r="H22" s="25">
        <f>SUM(H18:H21)</f>
        <v>0</v>
      </c>
      <c r="I22" s="25"/>
      <c r="J22" s="25">
        <f>SUM(J18:J21)</f>
        <v>0</v>
      </c>
      <c r="K22" s="35"/>
      <c r="L22" s="25">
        <f>SUM(L18:L21)</f>
        <v>11773657.300000001</v>
      </c>
      <c r="M22" s="35"/>
      <c r="N22" s="25">
        <f>SUM(N18:N21)</f>
        <v>146000.29999999999</v>
      </c>
      <c r="O22" s="35"/>
      <c r="P22" s="25">
        <f>SUM(P18:P21)</f>
        <v>11627657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23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0BDDB-8102-4ECF-BE09-049FDF8041DD}">
  <dimension ref="A1:AK71"/>
  <sheetViews>
    <sheetView showGridLines="0" topLeftCell="C1" zoomScale="90" zoomScaleNormal="90" workbookViewId="0">
      <selection activeCell="E27" sqref="E27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+'EJER FISCAL SEPT 2025'!L18</f>
        <v>12611504.450000001</v>
      </c>
      <c r="G18" s="21"/>
      <c r="H18" s="21">
        <v>23750.85</v>
      </c>
      <c r="I18" s="21"/>
      <c r="J18" s="21"/>
      <c r="K18" s="21"/>
      <c r="L18" s="21">
        <f>F18+H18-J18</f>
        <v>12635255.300000001</v>
      </c>
      <c r="M18" s="21"/>
      <c r="N18" s="21">
        <v>6281974.589999998</v>
      </c>
      <c r="O18" s="21"/>
      <c r="P18" s="22">
        <f>L18-N18</f>
        <v>6353280.7100000028</v>
      </c>
      <c r="Q18" s="40">
        <f>P18/L18</f>
        <v>0.50282171267247777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f>+'EJER FISCAL SEPT 2025'!L20</f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594627.07999999996</v>
      </c>
      <c r="O20" s="21"/>
      <c r="P20" s="22">
        <f>L20-N20</f>
        <v>5372.9200000000419</v>
      </c>
      <c r="Q20" s="33">
        <f>P20/L20</f>
        <v>8.9548666666667363E-3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13211504.450000001</v>
      </c>
      <c r="G22" s="35"/>
      <c r="H22" s="25">
        <f>SUM(H18:H21)</f>
        <v>23750.85</v>
      </c>
      <c r="I22" s="25"/>
      <c r="J22" s="25">
        <f>SUM(J18:J21)</f>
        <v>0</v>
      </c>
      <c r="K22" s="35"/>
      <c r="L22" s="25">
        <f>SUM(L18:L21)</f>
        <v>13235255.300000001</v>
      </c>
      <c r="M22" s="35"/>
      <c r="N22" s="25">
        <f>SUM(N18:N21)</f>
        <v>6876601.6699999981</v>
      </c>
      <c r="O22" s="35"/>
      <c r="P22" s="25">
        <f>SUM(P18:P21)</f>
        <v>6358653.6300000027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31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N25" s="26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>
      <c r="L28" s="26"/>
      <c r="N28" s="26"/>
    </row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72E8-E456-42FE-A6FE-C9EDC40D429C}">
  <dimension ref="A1:AK71"/>
  <sheetViews>
    <sheetView showGridLines="0" zoomScale="90" zoomScaleNormal="90" workbookViewId="0">
      <selection activeCell="C28" sqref="C28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v>12635255.300000001</v>
      </c>
      <c r="G18" s="21"/>
      <c r="H18" s="21"/>
      <c r="I18" s="21"/>
      <c r="J18" s="21"/>
      <c r="K18" s="21"/>
      <c r="L18" s="21">
        <f>F18+H18-J18</f>
        <v>12635255.300000001</v>
      </c>
      <c r="M18" s="21"/>
      <c r="N18" s="21">
        <v>6281974.589999998</v>
      </c>
      <c r="O18" s="21"/>
      <c r="P18" s="22">
        <f>L18-N18</f>
        <v>6353280.7100000028</v>
      </c>
      <c r="Q18" s="40">
        <f>P18/L18</f>
        <v>0.50282171267247777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594627.07999999996</v>
      </c>
      <c r="O20" s="21"/>
      <c r="P20" s="22">
        <f>L20-N20</f>
        <v>5372.9200000000419</v>
      </c>
      <c r="Q20" s="33">
        <f>P20/L20</f>
        <v>8.9548666666667363E-3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13235255.300000001</v>
      </c>
      <c r="G22" s="35"/>
      <c r="H22" s="25">
        <f>SUM(H18:H21)</f>
        <v>0</v>
      </c>
      <c r="I22" s="25"/>
      <c r="J22" s="25">
        <f>SUM(J18:J21)</f>
        <v>0</v>
      </c>
      <c r="K22" s="35"/>
      <c r="L22" s="25">
        <f>SUM(L18:L21)</f>
        <v>13235255.300000001</v>
      </c>
      <c r="M22" s="35"/>
      <c r="N22" s="25">
        <f>SUM(N18:N21)</f>
        <v>6876601.6699999981</v>
      </c>
      <c r="O22" s="35"/>
      <c r="P22" s="25">
        <f>SUM(P18:P21)</f>
        <v>6358653.6300000027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32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N25" s="26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>
      <c r="L28" s="26"/>
      <c r="N28" s="26"/>
    </row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4E5F-8D4C-4664-9F1A-B9974914A6FC}">
  <dimension ref="A1:AK71"/>
  <sheetViews>
    <sheetView showGridLines="0" tabSelected="1" zoomScale="90" zoomScaleNormal="90" workbookViewId="0">
      <selection activeCell="C28" sqref="C27:C28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v>12635255.300000001</v>
      </c>
      <c r="G18" s="21"/>
      <c r="H18" s="21"/>
      <c r="I18" s="21"/>
      <c r="J18" s="21"/>
      <c r="K18" s="21"/>
      <c r="L18" s="21">
        <f>F18+H18-J18</f>
        <v>12635255.300000001</v>
      </c>
      <c r="M18" s="21"/>
      <c r="N18" s="21">
        <v>6281974.589999998</v>
      </c>
      <c r="O18" s="21"/>
      <c r="P18" s="22">
        <f>L18-N18</f>
        <v>6353280.7100000028</v>
      </c>
      <c r="Q18" s="40">
        <f>P18/L18</f>
        <v>0.50282171267247777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594627.07999999996</v>
      </c>
      <c r="O20" s="21"/>
      <c r="P20" s="22">
        <f>L20-N20</f>
        <v>5372.9200000000419</v>
      </c>
      <c r="Q20" s="33">
        <f>P20/L20</f>
        <v>8.9548666666667363E-3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13235255.300000001</v>
      </c>
      <c r="G22" s="35"/>
      <c r="H22" s="25">
        <f>SUM(H18:H21)</f>
        <v>0</v>
      </c>
      <c r="I22" s="25"/>
      <c r="J22" s="25">
        <f>SUM(J18:J21)</f>
        <v>0</v>
      </c>
      <c r="K22" s="35"/>
      <c r="L22" s="25">
        <f>SUM(L18:L21)</f>
        <v>13235255.300000001</v>
      </c>
      <c r="M22" s="35"/>
      <c r="N22" s="25">
        <f>SUM(N18:N21)</f>
        <v>6876601.6699999981</v>
      </c>
      <c r="O22" s="35"/>
      <c r="P22" s="25">
        <f>SUM(P18:P21)</f>
        <v>6358653.6300000027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33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N25" s="26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>
      <c r="L28" s="26"/>
      <c r="N28" s="26"/>
    </row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30DE-9EA4-4616-AB59-657D6992CB3F}">
  <dimension ref="A1:AK71"/>
  <sheetViews>
    <sheetView showGridLines="0" workbookViewId="0">
      <selection activeCell="U2" sqref="U2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+'EJER FISCAL ENERO 2025'!L18</f>
        <v>11473657.300000001</v>
      </c>
      <c r="G18" s="21"/>
      <c r="H18" s="21">
        <f>1023057.49-300000</f>
        <v>723057.49</v>
      </c>
      <c r="I18" s="21"/>
      <c r="J18" s="21"/>
      <c r="K18" s="21"/>
      <c r="L18" s="21">
        <f>F18+H18-J18</f>
        <v>12196714.790000001</v>
      </c>
      <c r="M18" s="21"/>
      <c r="N18" s="21">
        <f>1337390.78-300000</f>
        <v>1037390.78</v>
      </c>
      <c r="O18" s="21"/>
      <c r="P18" s="22">
        <f>L18-N18</f>
        <v>11159324.010000002</v>
      </c>
      <c r="Q18" s="40">
        <f>P18/L18</f>
        <v>0.91494506530147379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f>+'EJER FISCAL ENERO 2025'!L20</f>
        <v>300000</v>
      </c>
      <c r="G20" s="21"/>
      <c r="H20" s="21">
        <v>300000</v>
      </c>
      <c r="I20" s="21"/>
      <c r="J20" s="21"/>
      <c r="K20" s="21"/>
      <c r="L20" s="21">
        <f>F20+H20-J20</f>
        <v>600000</v>
      </c>
      <c r="M20" s="21"/>
      <c r="N20" s="21">
        <v>300000</v>
      </c>
      <c r="O20" s="21"/>
      <c r="P20" s="22">
        <f>L20-N20</f>
        <v>300000</v>
      </c>
      <c r="Q20" s="33">
        <f>P20/L20</f>
        <v>0.5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11773657.300000001</v>
      </c>
      <c r="G22" s="35"/>
      <c r="H22" s="25">
        <f>SUM(H18:H21)</f>
        <v>1023057.49</v>
      </c>
      <c r="I22" s="25"/>
      <c r="J22" s="25">
        <f>SUM(J18:J21)</f>
        <v>0</v>
      </c>
      <c r="K22" s="35"/>
      <c r="L22" s="25">
        <f>SUM(L18:L21)</f>
        <v>12796714.790000001</v>
      </c>
      <c r="M22" s="35"/>
      <c r="N22" s="25">
        <f>SUM(N18:N21)</f>
        <v>1337390.78</v>
      </c>
      <c r="O22" s="35"/>
      <c r="P22" s="25">
        <f>SUM(P18:P21)</f>
        <v>11459324.010000002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22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80BD-6295-4FC0-B181-4CDFB2FC3A13}">
  <dimension ref="A1:AK71"/>
  <sheetViews>
    <sheetView showGridLines="0" workbookViewId="0">
      <selection activeCell="U2" sqref="U2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+'EJER FISCAL FEBRERO 2025'!L18</f>
        <v>12196714.790000001</v>
      </c>
      <c r="G18" s="21"/>
      <c r="H18" s="21"/>
      <c r="I18" s="21"/>
      <c r="J18" s="21"/>
      <c r="K18" s="21"/>
      <c r="L18" s="21">
        <f>F18+H18-J18</f>
        <v>12196714.790000001</v>
      </c>
      <c r="M18" s="21"/>
      <c r="N18" s="21">
        <f>2059525.13-300000</f>
        <v>1759525.13</v>
      </c>
      <c r="O18" s="21"/>
      <c r="P18" s="22">
        <f>L18-N18</f>
        <v>10437189.66</v>
      </c>
      <c r="Q18" s="40">
        <f>P18/L18</f>
        <v>0.85573778182936422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f>+'EJER FISCAL FEBRERO 2025'!L20</f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300000</v>
      </c>
      <c r="O20" s="21"/>
      <c r="P20" s="22">
        <f>L20-N20</f>
        <v>300000</v>
      </c>
      <c r="Q20" s="33">
        <f>P20/L20</f>
        <v>0.5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12796714.790000001</v>
      </c>
      <c r="G22" s="35"/>
      <c r="H22" s="25">
        <f>SUM(H18:H21)</f>
        <v>0</v>
      </c>
      <c r="I22" s="25"/>
      <c r="J22" s="25">
        <f>SUM(J18:J21)</f>
        <v>0</v>
      </c>
      <c r="K22" s="35"/>
      <c r="L22" s="25">
        <f>SUM(L18:L21)</f>
        <v>12796714.790000001</v>
      </c>
      <c r="M22" s="35"/>
      <c r="N22" s="25">
        <f>SUM(N18:N21)</f>
        <v>2059525.13</v>
      </c>
      <c r="O22" s="35"/>
      <c r="P22" s="25">
        <f>SUM(P18:P21)</f>
        <v>10737189.66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25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07E0-9EBC-4185-A2F0-8C8D4A9FA4FC}">
  <dimension ref="A1:AK71"/>
  <sheetViews>
    <sheetView showGridLines="0" topLeftCell="A3" workbookViewId="0">
      <selection activeCell="U8" sqref="U8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+'EJER FISCAL MARZO 2025'!L18</f>
        <v>12196714.790000001</v>
      </c>
      <c r="G18" s="21"/>
      <c r="H18" s="21"/>
      <c r="I18" s="21"/>
      <c r="J18" s="21"/>
      <c r="K18" s="21"/>
      <c r="L18" s="21">
        <f>F18+H18-J18</f>
        <v>12196714.790000001</v>
      </c>
      <c r="M18" s="21"/>
      <c r="N18" s="21">
        <f>3465720.44-300000</f>
        <v>3165720.44</v>
      </c>
      <c r="O18" s="21"/>
      <c r="P18" s="22">
        <f>L18-N18</f>
        <v>9030994.3500000015</v>
      </c>
      <c r="Q18" s="40">
        <f>P18/L18</f>
        <v>0.74044482514295151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f>+'EJER FISCAL MARZO 2025'!L20</f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300000</v>
      </c>
      <c r="O20" s="21"/>
      <c r="P20" s="22">
        <f>L20-N20</f>
        <v>300000</v>
      </c>
      <c r="Q20" s="33">
        <f>P20/L20</f>
        <v>0.5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12796714.790000001</v>
      </c>
      <c r="G22" s="35"/>
      <c r="H22" s="25">
        <f>SUM(H18:H21)</f>
        <v>0</v>
      </c>
      <c r="I22" s="25"/>
      <c r="J22" s="25">
        <f>SUM(J18:J21)</f>
        <v>0</v>
      </c>
      <c r="K22" s="35"/>
      <c r="L22" s="25">
        <f>SUM(L18:L21)</f>
        <v>12796714.790000001</v>
      </c>
      <c r="M22" s="35"/>
      <c r="N22" s="25">
        <f>SUM(N18:N21)</f>
        <v>3465720.44</v>
      </c>
      <c r="O22" s="35"/>
      <c r="P22" s="25">
        <f>SUM(P18:P21)</f>
        <v>9330994.3500000015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26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713F-5C1F-4B10-BC95-B4A09CFADF3B}">
  <dimension ref="A1:AK71"/>
  <sheetViews>
    <sheetView showGridLines="0" workbookViewId="0">
      <selection activeCell="U2" sqref="U2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+'EJER FISCAL ABRIL 2025'!L18</f>
        <v>12196714.790000001</v>
      </c>
      <c r="G18" s="21"/>
      <c r="H18" s="21"/>
      <c r="I18" s="21"/>
      <c r="J18" s="21"/>
      <c r="K18" s="21"/>
      <c r="L18" s="21">
        <f>F18+H18-J18</f>
        <v>12196714.790000001</v>
      </c>
      <c r="M18" s="21"/>
      <c r="N18" s="21">
        <f>3760103.76-594627.68</f>
        <v>3165476.0799999996</v>
      </c>
      <c r="O18" s="21"/>
      <c r="P18" s="22">
        <f>L18-N18</f>
        <v>9031238.7100000009</v>
      </c>
      <c r="Q18" s="40">
        <f>P18/L18</f>
        <v>0.7404648600461371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f>+'EJER FISCAL ABRIL 2025'!L20</f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594627.07999999996</v>
      </c>
      <c r="O20" s="21"/>
      <c r="P20" s="22">
        <f>L20-N20</f>
        <v>5372.9200000000419</v>
      </c>
      <c r="Q20" s="33">
        <f>P20/L20</f>
        <v>8.9548666666667363E-3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12796714.790000001</v>
      </c>
      <c r="G22" s="35"/>
      <c r="H22" s="25">
        <f>SUM(H18:H21)</f>
        <v>0</v>
      </c>
      <c r="I22" s="25"/>
      <c r="J22" s="25">
        <f>SUM(J18:J21)</f>
        <v>0</v>
      </c>
      <c r="K22" s="35"/>
      <c r="L22" s="25">
        <f>SUM(L18:L21)</f>
        <v>12796714.790000001</v>
      </c>
      <c r="M22" s="35"/>
      <c r="N22" s="25">
        <f>SUM(N18:N21)</f>
        <v>3760103.1599999997</v>
      </c>
      <c r="O22" s="35"/>
      <c r="P22" s="25">
        <f>SUM(P18:P21)</f>
        <v>9036611.6300000008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24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58F8-FAE6-4714-AA66-7718E5556DF3}">
  <dimension ref="A1:AK71"/>
  <sheetViews>
    <sheetView showGridLines="0" topLeftCell="A3" workbookViewId="0">
      <selection activeCell="C27" sqref="C27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+'EJER FISCAL MAYO 2025'!L18</f>
        <v>12196714.790000001</v>
      </c>
      <c r="G18" s="21"/>
      <c r="H18" s="21"/>
      <c r="I18" s="21"/>
      <c r="J18" s="21"/>
      <c r="K18" s="21"/>
      <c r="L18" s="21">
        <f>F18+H18-J18</f>
        <v>12196714.790000001</v>
      </c>
      <c r="M18" s="21"/>
      <c r="N18" s="21">
        <v>4035539.27</v>
      </c>
      <c r="O18" s="21"/>
      <c r="P18" s="22">
        <f>L18-N18</f>
        <v>8161175.5200000014</v>
      </c>
      <c r="Q18" s="40">
        <f>P18/L18</f>
        <v>0.66912899584167462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f>+'EJER FISCAL MAYO 2025'!L20</f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594627.07999999996</v>
      </c>
      <c r="O20" s="21"/>
      <c r="P20" s="22">
        <f>L20-N20</f>
        <v>5372.9200000000419</v>
      </c>
      <c r="Q20" s="33">
        <f>P20/L20</f>
        <v>8.9548666666667363E-3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12796714.790000001</v>
      </c>
      <c r="G22" s="35"/>
      <c r="H22" s="25">
        <f>SUM(H18:H21)</f>
        <v>0</v>
      </c>
      <c r="I22" s="25"/>
      <c r="J22" s="25">
        <f>SUM(J18:J21)</f>
        <v>0</v>
      </c>
      <c r="K22" s="35"/>
      <c r="L22" s="25">
        <f>SUM(L18:L21)</f>
        <v>12796714.790000001</v>
      </c>
      <c r="M22" s="35"/>
      <c r="N22" s="25">
        <f>SUM(N18:N21)</f>
        <v>4630166.3499999996</v>
      </c>
      <c r="O22" s="35"/>
      <c r="P22" s="25">
        <f>SUM(P18:P21)</f>
        <v>8166548.4400000013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27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N25" s="26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5400-CCF3-4D43-91A5-BEAA5822C844}">
  <dimension ref="A1:AK71"/>
  <sheetViews>
    <sheetView showGridLines="0" topLeftCell="C1" zoomScale="90" zoomScaleNormal="90" workbookViewId="0">
      <selection activeCell="E28" sqref="E28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+'EJER FISCAL MAYO 2025'!L18</f>
        <v>12196714.790000001</v>
      </c>
      <c r="G18" s="21"/>
      <c r="H18" s="21">
        <v>363564</v>
      </c>
      <c r="I18" s="21"/>
      <c r="J18" s="21"/>
      <c r="K18" s="21"/>
      <c r="L18" s="21">
        <f>F18+H18-J18</f>
        <v>12560278.790000001</v>
      </c>
      <c r="M18" s="21"/>
      <c r="N18" s="21">
        <v>4777667.83</v>
      </c>
      <c r="O18" s="21"/>
      <c r="P18" s="22">
        <f>L18-N18</f>
        <v>7782610.9600000009</v>
      </c>
      <c r="Q18" s="40">
        <f>P18/L18</f>
        <v>0.61962087706175828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f>+'EJER FISCAL MAYO 2025'!L20</f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594627.07999999996</v>
      </c>
      <c r="O20" s="21"/>
      <c r="P20" s="22">
        <f>L20-N20</f>
        <v>5372.9200000000419</v>
      </c>
      <c r="Q20" s="33">
        <f>P20/L20</f>
        <v>8.9548666666667363E-3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12796714.790000001</v>
      </c>
      <c r="G22" s="35"/>
      <c r="H22" s="25">
        <f>SUM(H18:H21)</f>
        <v>363564</v>
      </c>
      <c r="I22" s="25"/>
      <c r="J22" s="25">
        <f>SUM(J18:J21)</f>
        <v>0</v>
      </c>
      <c r="K22" s="35"/>
      <c r="L22" s="25">
        <f>SUM(L18:L21)</f>
        <v>13160278.790000001</v>
      </c>
      <c r="M22" s="35"/>
      <c r="N22" s="25">
        <f>SUM(N18:N21)</f>
        <v>5372294.9100000001</v>
      </c>
      <c r="O22" s="35"/>
      <c r="P22" s="25">
        <f>SUM(P18:P21)</f>
        <v>7787983.8800000008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28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N25" s="26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E27A-8BA3-4E44-8024-55DFAACF498B}">
  <dimension ref="A1:AK71"/>
  <sheetViews>
    <sheetView showGridLines="0" topLeftCell="C1" zoomScale="90" zoomScaleNormal="90" workbookViewId="0">
      <selection activeCell="E27" sqref="E27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+'EJER FISCAL JULIO 2025'!L18</f>
        <v>12560278.790000001</v>
      </c>
      <c r="G18" s="21"/>
      <c r="H18" s="21">
        <v>51225.66</v>
      </c>
      <c r="I18" s="21"/>
      <c r="J18" s="21"/>
      <c r="K18" s="21"/>
      <c r="L18" s="21">
        <f>F18+H18-J18</f>
        <v>12611504.450000001</v>
      </c>
      <c r="M18" s="21"/>
      <c r="N18" s="21">
        <v>5511458.4999999991</v>
      </c>
      <c r="O18" s="21"/>
      <c r="P18" s="22">
        <f>L18-N18</f>
        <v>7100045.950000002</v>
      </c>
      <c r="Q18" s="40">
        <f>P18/L18</f>
        <v>0.56298167900182605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f>+'EJER FISCAL JULIO 2025'!L20</f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594627.07999999996</v>
      </c>
      <c r="O20" s="21"/>
      <c r="P20" s="22">
        <f>L20-N20</f>
        <v>5372.9200000000419</v>
      </c>
      <c r="Q20" s="33">
        <f>P20/L20</f>
        <v>8.9548666666667363E-3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13160278.790000001</v>
      </c>
      <c r="G22" s="35"/>
      <c r="H22" s="25">
        <f>SUM(H18:H21)</f>
        <v>51225.66</v>
      </c>
      <c r="I22" s="25"/>
      <c r="J22" s="25">
        <f>SUM(J18:J21)</f>
        <v>0</v>
      </c>
      <c r="K22" s="35"/>
      <c r="L22" s="25">
        <f>SUM(L18:L21)</f>
        <v>13211504.450000001</v>
      </c>
      <c r="M22" s="35"/>
      <c r="N22" s="25">
        <f>SUM(N18:N21)</f>
        <v>6106085.5799999991</v>
      </c>
      <c r="O22" s="35"/>
      <c r="P22" s="25">
        <f>SUM(P18:P21)</f>
        <v>7105418.870000002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29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N25" s="26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82C3-E7DE-4EFB-8DCC-49018835F1F8}">
  <dimension ref="A1:AK71"/>
  <sheetViews>
    <sheetView showGridLines="0" topLeftCell="C1" zoomScale="90" zoomScaleNormal="90" workbookViewId="0">
      <selection activeCell="E28" sqref="E28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4" t="s">
        <v>15</v>
      </c>
      <c r="C15" s="44"/>
      <c r="D15" s="44" t="s">
        <v>2</v>
      </c>
      <c r="E15" s="44"/>
      <c r="F15" s="45" t="s">
        <v>8</v>
      </c>
      <c r="G15" s="39"/>
      <c r="H15" s="37" t="s">
        <v>16</v>
      </c>
      <c r="I15" s="37"/>
      <c r="J15" s="37"/>
      <c r="K15" s="37"/>
      <c r="L15" s="45" t="s">
        <v>3</v>
      </c>
      <c r="M15" s="39"/>
      <c r="N15" s="39" t="s">
        <v>4</v>
      </c>
      <c r="O15" s="39"/>
      <c r="P15" s="39" t="s">
        <v>17</v>
      </c>
      <c r="Q15" s="41" t="s">
        <v>10</v>
      </c>
    </row>
    <row r="16" spans="1:37" s="20" customFormat="1" ht="11.1" customHeight="1" x14ac:dyDescent="0.25">
      <c r="B16" s="44"/>
      <c r="C16" s="44"/>
      <c r="D16" s="44"/>
      <c r="E16" s="44"/>
      <c r="F16" s="45"/>
      <c r="G16" s="39"/>
      <c r="H16" s="39" t="s">
        <v>11</v>
      </c>
      <c r="I16" s="39"/>
      <c r="J16" s="39" t="s">
        <v>12</v>
      </c>
      <c r="K16" s="39"/>
      <c r="L16" s="45"/>
      <c r="M16" s="39"/>
      <c r="N16" s="39" t="s">
        <v>9</v>
      </c>
      <c r="O16" s="39"/>
      <c r="P16" s="38" t="s">
        <v>18</v>
      </c>
      <c r="Q16" s="41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2">
        <v>11</v>
      </c>
      <c r="C18" s="42"/>
      <c r="D18" s="27" t="s">
        <v>6</v>
      </c>
      <c r="E18" s="27"/>
      <c r="F18" s="21">
        <f>+'EJER FISCAL AGOSTO 2025'!L18</f>
        <v>12611504.450000001</v>
      </c>
      <c r="G18" s="21"/>
      <c r="H18" s="21"/>
      <c r="I18" s="21"/>
      <c r="J18" s="21"/>
      <c r="K18" s="21"/>
      <c r="L18" s="21">
        <f>F18+H18-J18</f>
        <v>12611504.450000001</v>
      </c>
      <c r="M18" s="21"/>
      <c r="N18" s="21">
        <v>6281974.589999998</v>
      </c>
      <c r="O18" s="21"/>
      <c r="P18" s="22">
        <f>L18-N18</f>
        <v>6329529.8600000031</v>
      </c>
      <c r="Q18" s="40">
        <f>P18/L18</f>
        <v>0.50188539242833974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3">
        <v>99</v>
      </c>
      <c r="C20" s="43"/>
      <c r="D20" s="27" t="s">
        <v>7</v>
      </c>
      <c r="E20" s="27"/>
      <c r="F20" s="21">
        <f>+'EJER FISCAL AGOSTO 2025'!L20</f>
        <v>600000</v>
      </c>
      <c r="G20" s="21"/>
      <c r="H20" s="21"/>
      <c r="I20" s="21"/>
      <c r="J20" s="21"/>
      <c r="K20" s="21"/>
      <c r="L20" s="21">
        <f>F20+H20-J20</f>
        <v>600000</v>
      </c>
      <c r="M20" s="21"/>
      <c r="N20" s="21">
        <v>594627.07999999996</v>
      </c>
      <c r="O20" s="21"/>
      <c r="P20" s="22">
        <f>L20-N20</f>
        <v>5372.9200000000419</v>
      </c>
      <c r="Q20" s="33">
        <f>P20/L20</f>
        <v>8.9548666666667363E-3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13211504.450000001</v>
      </c>
      <c r="G22" s="35"/>
      <c r="H22" s="25">
        <f>SUM(H18:H21)</f>
        <v>0</v>
      </c>
      <c r="I22" s="25"/>
      <c r="J22" s="25">
        <f>SUM(J18:J21)</f>
        <v>0</v>
      </c>
      <c r="K22" s="35"/>
      <c r="L22" s="25">
        <f>SUM(L18:L21)</f>
        <v>13211504.450000001</v>
      </c>
      <c r="M22" s="35"/>
      <c r="N22" s="25">
        <f>SUM(N18:N21)</f>
        <v>6876601.6699999981</v>
      </c>
      <c r="O22" s="35"/>
      <c r="P22" s="25">
        <f>SUM(P18:P21)</f>
        <v>6334902.7800000031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C24" s="1" t="s">
        <v>30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  <c r="N25" s="26"/>
      <c r="P25" s="26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EJER FISCAL ENERO 2025</vt:lpstr>
      <vt:lpstr>EJER FISCAL FEBRERO 2025</vt:lpstr>
      <vt:lpstr>EJER FISCAL MARZO 2025</vt:lpstr>
      <vt:lpstr>EJER FISCAL ABRIL 2025</vt:lpstr>
      <vt:lpstr>EJER FISCAL MAYO 2025</vt:lpstr>
      <vt:lpstr>EJER FISCAL JUNIO 2025</vt:lpstr>
      <vt:lpstr>EJER FISCAL JULIO 2025</vt:lpstr>
      <vt:lpstr>EJER FISCAL AGOSTO 2025</vt:lpstr>
      <vt:lpstr>EJER FISCAL SEPT 2025</vt:lpstr>
      <vt:lpstr>EJER FISCAL OCT 2025</vt:lpstr>
      <vt:lpstr>EJER FISCAL NOV 2025</vt:lpstr>
      <vt:lpstr>EJER FISCAL DIC 2025</vt:lpstr>
      <vt:lpstr>'EJER FISCAL ABRIL 2025'!Área_de_impresión</vt:lpstr>
      <vt:lpstr>'EJER FISCAL AGOSTO 2025'!Área_de_impresión</vt:lpstr>
      <vt:lpstr>'EJER FISCAL DIC 2025'!Área_de_impresión</vt:lpstr>
      <vt:lpstr>'EJER FISCAL ENERO 2025'!Área_de_impresión</vt:lpstr>
      <vt:lpstr>'EJER FISCAL FEBRERO 2025'!Área_de_impresión</vt:lpstr>
      <vt:lpstr>'EJER FISCAL JULIO 2025'!Área_de_impresión</vt:lpstr>
      <vt:lpstr>'EJER FISCAL JUNIO 2025'!Área_de_impresión</vt:lpstr>
      <vt:lpstr>'EJER FISCAL MARZO 2025'!Área_de_impresión</vt:lpstr>
      <vt:lpstr>'EJER FISCAL MAYO 2025'!Área_de_impresión</vt:lpstr>
      <vt:lpstr>'EJER FISCAL NOV 2025'!Área_de_impresión</vt:lpstr>
      <vt:lpstr>'EJER FISCAL OCT 2025'!Área_de_impresión</vt:lpstr>
      <vt:lpstr>'EJER FISCAL SEPT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</dc:creator>
  <cp:lastModifiedBy>Coordinador Financiero</cp:lastModifiedBy>
  <cp:lastPrinted>2026-01-22T22:08:04Z</cp:lastPrinted>
  <dcterms:created xsi:type="dcterms:W3CDTF">2018-08-27T17:24:29Z</dcterms:created>
  <dcterms:modified xsi:type="dcterms:W3CDTF">2026-01-22T22:09:43Z</dcterms:modified>
</cp:coreProperties>
</file>